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0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<sst xmlns="http://schemas.openxmlformats.org/spreadsheetml/2006/main" count="49" uniqueCount="42">
  <si>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</si>
  <si>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</si>
  <si>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</si>
  <si>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</si>
  <si>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</si>
  <si>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</si>
  <si>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</si>
  <si>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</si>
  <si>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</si>
  <si>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</si>
  <si>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</si>
  <si>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</si>
  <si>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</si>
  <si>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</si>
  <si>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</si>
  <si>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</si>
  <si>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</si>
  <si>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</si>
  <si>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</si>
  <si>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</si>
  <si>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</si>
  <si>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</si>
  <si>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</si>
  <si>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</si>
  <si>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</si>
  <si>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</si>
  <si>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</si>
  <si>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</si>
  <si>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</si>
  <si>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</si>
  <si>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</si>
  <si>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</si>
  <si>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</si>
  <si>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</si>
  <si>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</si>
  <si>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</si>
  <si>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</si>
  <si>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Explanation of variances </t>
  </si>
  <si>
    <t>Name of smaller authority:  Duddon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</si>
  <si>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Cumbria</t>
    </r>
  </si>
  <si>
    <t>Plus 20928 20mph scheme, +18118 Wilson Park, +19335 Victory Hall, +473 Public Toiets, +391 Greening, +195 Community Led Plan review, + £275 contingengy, +765 Maintenance, +300 Admin = £60781</t>
  </si>
  <si>
    <t xml:space="preserve">Clerk had been previously paid a fixed some in the past. +2930 to bring salary in line with corect pay rates and employent law.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</si>
</sst>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0">
      <selection activeCell="A17" sqref="A17:IV1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38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4.25">
      <c r="A4" s="1" t="s">
        <v>33</v>
      </c>
    </row>
    <row r="5" spans="1:13" ht="99" customHeight="1">
      <c r="A5" s="47" t="s">
        <v>34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35</v>
      </c>
      <c r="E8" s="27"/>
      <c r="F8" s="38" t="s">
        <v>36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31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28225</v>
      </c>
      <c r="F11" s="8">
        <v>54818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17</v>
      </c>
      <c r="B13" s="45"/>
      <c r="C13" s="46"/>
      <c r="D13" s="8">
        <v>23932</v>
      </c>
      <c r="F13" s="8">
        <v>27264</v>
      </c>
      <c r="G13" s="5">
        <f>F13-D13</f>
        <v>3332</v>
      </c>
      <c r="H13" s="6">
        <f>IF((D13&gt;F13),(D13-F13)/D13,IF(D13&lt;F13,-(D13-F13)/D13,IF(D13=F13,0)))</f>
        <v>0.13922781213438074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30287</v>
      </c>
      <c r="F15" s="8">
        <v>34021</v>
      </c>
      <c r="G15" s="5">
        <f>F15-D15</f>
        <v>3734</v>
      </c>
      <c r="H15" s="6">
        <f>IF((D15&gt;F15),(D15-F15)/D15,IF(D15&lt;F15,-(D15-F15)/D15,IF(D15=F15,0)))</f>
        <v>0.12328721893881864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30" customHeight="1" thickBot="1">
      <c r="A17" s="42" t="s">
        <v>4</v>
      </c>
      <c r="B17" s="42"/>
      <c r="C17" s="42"/>
      <c r="D17" s="8">
        <v>3907</v>
      </c>
      <c r="F17" s="8">
        <v>6837</v>
      </c>
      <c r="G17" s="5">
        <f>F17-D17</f>
        <v>2930</v>
      </c>
      <c r="H17" s="6">
        <f>IF((D17&gt;F17),(D17-F17)/D17,IF(D17&lt;F17,-(D17-F17)/D17,IF(D17=F17,0)))</f>
        <v>0.7499360122856411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51.75" customHeight="1" thickBot="1">
      <c r="A21" s="42" t="s">
        <v>18</v>
      </c>
      <c r="B21" s="42"/>
      <c r="C21" s="42"/>
      <c r="D21" s="8">
        <v>23719</v>
      </c>
      <c r="F21" s="8">
        <v>84499</v>
      </c>
      <c r="G21" s="5">
        <f>F21-D21</f>
        <v>60780</v>
      </c>
      <c r="H21" s="6">
        <f>IF((D21&gt;F21),(D21-F21)/D21,IF(D21&lt;F21,-(D21-F21)/D21,IF(D21=F21,0)))</f>
        <v>2.5625026350183395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54818</v>
      </c>
      <c r="F23" s="2">
        <f>F11+F13+F15-F17-F19-F21</f>
        <v>24767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54818</v>
      </c>
      <c r="F26" s="8">
        <v>24768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94315</v>
      </c>
      <c r="F28" s="8">
        <v>94315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16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19</v>
      </c>
    </row>
    <row r="2" ht="15.75" customHeight="1">
      <c r="A2" s="41" t="s">
        <v>32</v>
      </c>
    </row>
    <row r="3" ht="15">
      <c r="A3" t="s">
        <v>20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21</v>
      </c>
    </row>
    <row r="7" spans="2:4" ht="15">
      <c r="B7" s="34" t="s">
        <v>24</v>
      </c>
      <c r="D7" s="34"/>
    </row>
    <row r="8" spans="2:4" ht="15" customHeight="1">
      <c r="B8" s="34" t="s">
        <v>25</v>
      </c>
      <c r="D8" s="34"/>
    </row>
    <row r="9" spans="2:4" ht="15">
      <c r="B9" s="34" t="s">
        <v>26</v>
      </c>
      <c r="D9" s="34"/>
    </row>
    <row r="10" spans="2:4" ht="15">
      <c r="B10" s="34" t="s">
        <v>27</v>
      </c>
      <c r="D10" s="34"/>
    </row>
    <row r="11" spans="2:4" ht="15">
      <c r="B11" s="34" t="s">
        <v>28</v>
      </c>
      <c r="D11" s="34"/>
    </row>
    <row r="12" spans="2:4" ht="15">
      <c r="B12" s="34" t="s">
        <v>29</v>
      </c>
      <c r="D12" s="34"/>
    </row>
    <row r="13" spans="2:4" ht="15">
      <c r="B13" s="34" t="s">
        <v>30</v>
      </c>
      <c r="D13" s="34"/>
    </row>
    <row r="14" ht="15">
      <c r="E14" s="33">
        <f>SUM(D7:D13)</f>
        <v>0</v>
      </c>
    </row>
    <row r="16" spans="1:4" ht="15">
      <c r="A16" s="31" t="s">
        <v>22</v>
      </c>
      <c r="D16" s="34"/>
    </row>
    <row r="17" ht="15">
      <c r="E17" s="33">
        <f>D16</f>
        <v>0</v>
      </c>
    </row>
    <row r="18" spans="1:6" ht="15.75" thickBot="1">
      <c r="A18" s="31" t="s">
        <v>23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Christine Adams</cp:lastModifiedBy>
  <cp:lastPrinted>2022-06-19T15:48:47Z</cp:lastPrinted>
  <dcterms:created xsi:type="dcterms:W3CDTF">2012-07-11T10:01:28Z</dcterms:created>
  <dcterms:modified xsi:type="dcterms:W3CDTF">2022-06-19T15:48:49Z</dcterms:modified>
  <cp:category/>
  <cp:version/>
  <cp:contentType/>
  <cp:contentStatus/>
</cp:coreProperties>
</file>